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perignatt/Desktop/"/>
    </mc:Choice>
  </mc:AlternateContent>
  <xr:revisionPtr revIDLastSave="0" documentId="13_ncr:1_{AD2FAA3E-F771-4D49-8970-9F8C9D23405B}" xr6:coauthVersionLast="47" xr6:coauthVersionMax="47" xr10:uidLastSave="{00000000-0000-0000-0000-000000000000}"/>
  <bookViews>
    <workbookView xWindow="0" yWindow="0" windowWidth="28800" windowHeight="18000" xr2:uid="{5343A0B1-FDA2-4C77-BEBA-4F39E559E77F}"/>
  </bookViews>
  <sheets>
    <sheet name="&quot;CRESOY&quot; GASTOS MENSUALES" sheetId="8" r:id="rId1"/>
    <sheet name="Indeminización 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1" i="8" l="1"/>
  <c r="P18" i="8"/>
  <c r="P26" i="8"/>
  <c r="P13" i="8"/>
  <c r="E5" i="8"/>
  <c r="E13" i="8" s="1"/>
  <c r="E34" i="8" s="1"/>
  <c r="E35" i="8" s="1"/>
  <c r="C5" i="8"/>
  <c r="C13" i="8" s="1"/>
  <c r="C34" i="8" s="1"/>
  <c r="N5" i="8"/>
  <c r="N13" i="8" s="1"/>
  <c r="N34" i="8" s="1"/>
  <c r="M5" i="8"/>
  <c r="L5" i="8"/>
  <c r="L13" i="8" s="1"/>
  <c r="L34" i="8" s="1"/>
  <c r="K5" i="8"/>
  <c r="K13" i="8" s="1"/>
  <c r="K34" i="8" s="1"/>
  <c r="J5" i="8"/>
  <c r="J13" i="8" s="1"/>
  <c r="J34" i="8" s="1"/>
  <c r="I5" i="8"/>
  <c r="I13" i="8" s="1"/>
  <c r="I34" i="8" s="1"/>
  <c r="H5" i="8"/>
  <c r="H13" i="8" s="1"/>
  <c r="H34" i="8" s="1"/>
  <c r="G5" i="8"/>
  <c r="G13" i="8" s="1"/>
  <c r="G34" i="8" s="1"/>
  <c r="F5" i="8"/>
  <c r="F35" i="8" s="1"/>
  <c r="D5" i="8"/>
  <c r="D13" i="8" s="1"/>
  <c r="D34" i="8" s="1"/>
  <c r="N35" i="8" l="1"/>
  <c r="M13" i="8"/>
  <c r="M34" i="8" s="1"/>
  <c r="M35" i="8" s="1"/>
  <c r="F13" i="8"/>
  <c r="L35" i="8"/>
  <c r="K35" i="8"/>
  <c r="G35" i="8"/>
  <c r="H35" i="8"/>
  <c r="I35" i="8"/>
  <c r="J35" i="8"/>
  <c r="C16" i="2" l="1"/>
  <c r="C23" i="2"/>
  <c r="C25" i="2" s="1"/>
  <c r="C14" i="2"/>
  <c r="G14" i="2"/>
  <c r="I14" i="2"/>
  <c r="K14" i="2"/>
  <c r="L14" i="2"/>
  <c r="M14" i="2"/>
  <c r="N14" i="2"/>
  <c r="F15" i="2"/>
  <c r="G15" i="2"/>
  <c r="H15" i="2"/>
  <c r="I15" i="2"/>
  <c r="J15" i="2"/>
  <c r="K15" i="2"/>
  <c r="L15" i="2"/>
  <c r="M15" i="2"/>
  <c r="N15" i="2"/>
  <c r="D15" i="2"/>
  <c r="E15" i="2"/>
  <c r="C15" i="2"/>
  <c r="D14" i="2"/>
  <c r="C7" i="2"/>
  <c r="C17" i="2" l="1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</calcChain>
</file>

<file path=xl/sharedStrings.xml><?xml version="1.0" encoding="utf-8"?>
<sst xmlns="http://schemas.openxmlformats.org/spreadsheetml/2006/main" count="95" uniqueCount="79">
  <si>
    <t>Ingresos 2022</t>
  </si>
  <si>
    <t>Febrero</t>
  </si>
  <si>
    <t>Plan</t>
  </si>
  <si>
    <t>Indeminización</t>
  </si>
  <si>
    <t>Seguro Cesantia</t>
  </si>
  <si>
    <t>Bono</t>
  </si>
  <si>
    <t>¿Cómo invertirlo?</t>
  </si>
  <si>
    <t>Cripto Moneda</t>
  </si>
  <si>
    <t>ETF &amp; Acciones</t>
  </si>
  <si>
    <t>Liquido</t>
  </si>
  <si>
    <t xml:space="preserve">Casa Colombia </t>
  </si>
  <si>
    <t>es</t>
  </si>
  <si>
    <t xml:space="preserve">Enero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</si>
  <si>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</si>
  <si>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</si>
  <si>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</si>
  <si>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</si>
  <si>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</si>
  <si>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</si>
  <si>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</si>
  <si>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</si>
  <si>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</si>
  <si>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</si>
  <si>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</si>
  <si>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Sebas</t>
  </si>
  <si>
    <t>Agus</t>
  </si>
  <si>
    <t>Mechi</t>
  </si>
  <si>
    <t>DEUDAS</t>
  </si>
  <si>
    <t>Sub Total CLP</t>
  </si>
  <si>
    <t>Pancho</t>
  </si>
  <si>
    <t>Total CLP</t>
  </si>
  <si>
    <t>Supermercado</t>
  </si>
  <si>
    <t>Hipoteca o alquiler</t>
  </si>
  <si>
    <t>Electricidad</t>
  </si>
  <si>
    <t>Salud</t>
  </si>
  <si>
    <t>Gimnasio</t>
  </si>
  <si>
    <t xml:space="preserve">Ropa </t>
  </si>
  <si>
    <t xml:space="preserve">Deudas </t>
  </si>
  <si>
    <t>Inversiones</t>
  </si>
  <si>
    <t xml:space="preserve">Ingreso 1 </t>
  </si>
  <si>
    <t>INGRESO TOTAL</t>
  </si>
  <si>
    <t>Vacaciones</t>
  </si>
  <si>
    <t>Resto para seguir invirtiendo</t>
  </si>
  <si>
    <t xml:space="preserve">SEGUIMIENTO GASTOS MENSUALES </t>
  </si>
  <si>
    <t>LARGO PLAZO</t>
  </si>
  <si>
    <t>Otros</t>
  </si>
  <si>
    <t>GASTOS 2022</t>
  </si>
  <si>
    <t>Gastos del hogar</t>
  </si>
  <si>
    <t xml:space="preserve">Gas </t>
  </si>
  <si>
    <t>Agua</t>
  </si>
  <si>
    <t>Gasolina</t>
  </si>
  <si>
    <t xml:space="preserve">Paga extra 1 </t>
  </si>
  <si>
    <t>Paga extra 2</t>
  </si>
  <si>
    <t xml:space="preserve"> </t>
  </si>
  <si>
    <t>INGRESOS 2022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</si>
  <si>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</si>
  <si>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</si>
  <si>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</si>
  <si>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</si>
  <si>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</si>
  <si>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</si>
  <si>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</si>
  <si>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</si>
  <si>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</si>
  <si>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</si>
  <si>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</si>
  <si>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</si>
  <si>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GASTO TOTAL</t>
  </si>
  <si>
    <t>Línea móvil, Internet &amp; TV</t>
  </si>
  <si>
    <t xml:space="preserve">Actividades extraescolares </t>
  </si>
  <si>
    <t>Colegio</t>
  </si>
  <si>
    <t>NIÑOS</t>
  </si>
  <si>
    <t>OCIO</t>
  </si>
  <si>
    <t>Restaurantes</t>
  </si>
  <si>
    <t>Mascotas</t>
  </si>
  <si>
    <t>Médico</t>
  </si>
  <si>
    <t>Regalos</t>
  </si>
  <si>
    <t>Coche</t>
  </si>
  <si>
    <t>HOGAR/COCHE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</si>
</sst>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&quot;$&quot;* #,##0_ ;_ &quot;$&quot;* \-#,##0_ ;_ &quot;$&quot;* &quot;-&quot;_ ;_ @_ "/>
    <numFmt numFmtId="165" formatCode="0.0000"/>
    <numFmt numFmtId="166" formatCode="_-* #,##0.00\ [$€-C0A]_-;\-* #,##0.00\ [$€-C0A]_-;_-* &quot;-&quot;??\ [$€-C0A]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 tint="0.24994659260841701"/>
      <name val="Calibri Light"/>
      <family val="2"/>
      <scheme val="major"/>
    </font>
    <font>
      <sz val="10"/>
      <color theme="1" tint="0.24994659260841701"/>
      <name val="Calibri"/>
      <family val="2"/>
      <scheme val="minor"/>
    </font>
    <font>
      <sz val="22"/>
      <color theme="3" tint="0.24994659260841701"/>
      <name val="Calibri Light"/>
      <family val="2"/>
      <scheme val="major"/>
    </font>
    <font>
      <sz val="10"/>
      <color theme="1" tint="0.2499465926084170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0"/>
      <color rgb="FF108AB2"/>
      <name val="Calibri"/>
      <family val="2"/>
      <scheme val="minor"/>
    </font>
    <font>
      <sz val="20"/>
      <color rgb="FFCDFFFE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08AB2"/>
        <bgColor indexed="64"/>
      </patternFill>
    </fill>
    <fill>
      <patternFill patternType="solid">
        <fgColor rgb="FF04D39C"/>
        <bgColor indexed="64"/>
      </patternFill>
    </fill>
    <fill>
      <patternFill patternType="solid">
        <fgColor rgb="FFCDFF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466E"/>
        <bgColor indexed="64"/>
      </patternFill>
    </fill>
    <fill>
      <patternFill patternType="solid">
        <fgColor rgb="FFFFD2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10" fillId="0" borderId="7" applyNumberFormat="0" applyFill="0" applyAlignment="0" applyProtection="0"/>
    <xf numFmtId="0" fontId="8" fillId="0" borderId="6" applyNumberFormat="0" applyFill="0" applyBorder="0" applyAlignment="0" applyProtection="0"/>
    <xf numFmtId="0" fontId="11" fillId="0" borderId="5" applyNumberForma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164" fontId="0" fillId="0" borderId="1" xfId="1" applyFont="1" applyBorder="1"/>
    <xf numFmtId="164" fontId="0" fillId="0" borderId="0" xfId="1" applyFont="1"/>
    <xf numFmtId="164" fontId="0" fillId="2" borderId="1" xfId="1" applyFont="1" applyFill="1" applyBorder="1" applyAlignment="1">
      <alignment horizontal="center"/>
    </xf>
    <xf numFmtId="164" fontId="0" fillId="5" borderId="1" xfId="1" applyFont="1" applyFill="1" applyBorder="1"/>
    <xf numFmtId="164" fontId="3" fillId="3" borderId="1" xfId="1" applyFont="1" applyFill="1" applyBorder="1"/>
    <xf numFmtId="0" fontId="4" fillId="4" borderId="2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0" fillId="7" borderId="0" xfId="0" applyFill="1"/>
    <xf numFmtId="164" fontId="3" fillId="7" borderId="0" xfId="1" applyFont="1" applyFill="1"/>
    <xf numFmtId="164" fontId="2" fillId="8" borderId="0" xfId="1" applyFont="1" applyFill="1"/>
    <xf numFmtId="0" fontId="2" fillId="8" borderId="0" xfId="0" applyFont="1" applyFill="1"/>
    <xf numFmtId="9" fontId="0" fillId="0" borderId="0" xfId="0" applyNumberFormat="1"/>
    <xf numFmtId="165" fontId="0" fillId="0" borderId="0" xfId="0" applyNumberFormat="1"/>
    <xf numFmtId="0" fontId="0" fillId="0" borderId="9" xfId="0" applyFill="1" applyBorder="1"/>
    <xf numFmtId="0" fontId="0" fillId="0" borderId="0" xfId="0" applyAlignment="1">
      <alignment horizontal="left" indent="3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4" fillId="10" borderId="2" xfId="0" applyFont="1" applyFill="1" applyBorder="1" applyAlignment="1"/>
    <xf numFmtId="0" fontId="14" fillId="13" borderId="0" xfId="0" applyFont="1" applyFill="1" applyAlignment="1">
      <alignment vertical="center"/>
    </xf>
    <xf numFmtId="0" fontId="0" fillId="14" borderId="1" xfId="0" applyFill="1" applyBorder="1"/>
    <xf numFmtId="0" fontId="0" fillId="11" borderId="8" xfId="0" applyFont="1" applyFill="1" applyBorder="1" applyAlignment="1">
      <alignment horizontal="center" vertical="center" textRotation="255"/>
    </xf>
    <xf numFmtId="166" fontId="0" fillId="2" borderId="1" xfId="1" applyNumberFormat="1" applyFont="1" applyFill="1" applyBorder="1" applyAlignment="1">
      <alignment horizontal="center"/>
    </xf>
    <xf numFmtId="166" fontId="0" fillId="0" borderId="1" xfId="1" applyNumberFormat="1" applyFont="1" applyFill="1" applyBorder="1" applyAlignment="1">
      <alignment horizontal="center"/>
    </xf>
    <xf numFmtId="166" fontId="0" fillId="0" borderId="0" xfId="0" applyNumberFormat="1"/>
    <xf numFmtId="166" fontId="12" fillId="0" borderId="1" xfId="1" applyNumberFormat="1" applyFont="1" applyFill="1" applyBorder="1"/>
    <xf numFmtId="166" fontId="12" fillId="2" borderId="1" xfId="1" applyNumberFormat="1" applyFont="1" applyFill="1" applyBorder="1"/>
    <xf numFmtId="166" fontId="12" fillId="14" borderId="1" xfId="1" applyNumberFormat="1" applyFont="1" applyFill="1" applyBorder="1"/>
    <xf numFmtId="166" fontId="0" fillId="13" borderId="0" xfId="0" applyNumberFormat="1" applyFill="1"/>
    <xf numFmtId="0" fontId="4" fillId="10" borderId="0" xfId="0" applyFont="1" applyFill="1" applyBorder="1" applyAlignment="1">
      <alignment horizontal="center" wrapText="1"/>
    </xf>
    <xf numFmtId="0" fontId="0" fillId="9" borderId="8" xfId="0" applyFont="1" applyFill="1" applyBorder="1" applyAlignment="1">
      <alignment horizontal="center" vertical="center" textRotation="255"/>
    </xf>
    <xf numFmtId="0" fontId="7" fillId="9" borderId="8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0" fillId="12" borderId="0" xfId="0" applyFill="1"/>
    <xf numFmtId="0" fontId="13" fillId="12" borderId="0" xfId="0" applyFont="1" applyFill="1"/>
    <xf numFmtId="166" fontId="0" fillId="9" borderId="1" xfId="1" applyNumberFormat="1" applyFont="1" applyFill="1" applyBorder="1" applyAlignment="1">
      <alignment horizontal="center"/>
    </xf>
    <xf numFmtId="166" fontId="0" fillId="11" borderId="1" xfId="1" applyNumberFormat="1" applyFont="1" applyFill="1" applyBorder="1" applyAlignment="1">
      <alignment horizontal="center"/>
    </xf>
    <xf numFmtId="0" fontId="0" fillId="12" borderId="0" xfId="0" applyFill="1" applyBorder="1"/>
    <xf numFmtId="0" fontId="7" fillId="12" borderId="0" xfId="0" applyFont="1" applyFill="1" applyBorder="1"/>
    <xf numFmtId="164" fontId="7" fillId="12" borderId="0" xfId="1" applyFont="1" applyFill="1" applyBorder="1"/>
    <xf numFmtId="0" fontId="15" fillId="11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</cellXfs>
  <cellStyles count="6">
    <cellStyle name="Encabezado 1 2" xfId="3" xr:uid="{29A059E1-C12C-4BDA-8C2C-F282ABEB3DD8}"/>
    <cellStyle name="Moneda [0]" xfId="1" builtinId="7"/>
    <cellStyle name="Normal" xfId="0" builtinId="0"/>
    <cellStyle name="Normal 2" xfId="2" xr:uid="{1608EDAA-908A-4065-A6E9-0AE5D5F6E948}"/>
    <cellStyle name="Título 2 2" xfId="5" xr:uid="{89321B20-D83C-40C2-BC67-60DC4FE138C7}"/>
    <cellStyle name="Título 3 2" xfId="4" xr:uid="{87598944-2412-48E5-9949-B8D33CF5DFB7}"/>
  </cellStyles>
  <dxfs count="5">
    <dxf>
      <fill>
        <patternFill patternType="solid">
          <fgColor theme="2" tint="0.59996337778862885"/>
          <bgColor theme="0" tint="-4.9989318521683403E-2"/>
        </patternFill>
      </fill>
    </dxf>
    <dxf>
      <fill>
        <patternFill patternType="solid">
          <fgColor theme="2" tint="0.79995117038483843"/>
          <bgColor theme="2"/>
        </patternFill>
      </fill>
    </dxf>
    <dxf>
      <border>
        <top style="thin">
          <color theme="6" tint="-0.499984740745262"/>
        </top>
      </border>
    </dxf>
    <dxf>
      <font>
        <color theme="2" tint="0.79995117038483843"/>
      </font>
      <fill>
        <patternFill>
          <bgColor theme="6" tint="-0.499984740745262"/>
        </patternFill>
      </fill>
      <border>
        <top style="thick">
          <color theme="0"/>
        </top>
      </border>
    </dxf>
    <dxf>
      <font>
        <b val="0"/>
        <i val="0"/>
        <color auto="1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1" defaultTableStyle="TableStyleMedium2" defaultPivotStyle="PivotStyleLight16">
    <tableStyle name="Libreta de direcciones" pivot="0" count="5" xr9:uid="{28E655F3-83F9-4367-8422-A2C7081E9361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CDFFFE"/>
      <color rgb="FF108AB2"/>
      <color rgb="FF04D39C"/>
      <color rgb="FFEF466E"/>
      <color rgb="FFFFD266"/>
      <color rgb="FF00D79E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240273</xdr:colOff>
      <xdr:row>0</xdr:row>
      <xdr:rowOff>57206</xdr:rowOff>
    </xdr:from>
    <xdr:to>
      <xdr:col>3</xdr:col>
      <xdr:colOff>11442</xdr:colOff>
      <xdr:row>1</xdr:row>
      <xdr:rowOff>444033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4369BE-0F30-524E-8229-FF3F90209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759" y="57206"/>
          <a:ext cx="778016" cy="581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5BDF-48BD-0C41-AFA7-9C9883FBE1AC}">
  <dimension ref="A1:Q44"/>
  <sheetViews>
    <sheetView showGridLines="0" tabSelected="1" zoomScale="111" zoomScaleNormal="80" workbookViewId="0">
      <selection activeCell="G37" sqref="G37"/>
    </sheetView>
  </sheetViews>
  <sheetFormatPr baseColWidth="10" defaultRowHeight="15" x14ac:dyDescent="0.2"/>
  <cols>
    <col min="1" max="1" width="4.6640625" customWidth="1"/>
    <col min="2" max="2" width="21" bestFit="1" customWidth="1"/>
    <col min="3" max="14" width="13.1640625" customWidth="1"/>
    <col min="15" max="15" width="4.1640625" customWidth="1"/>
    <col min="16" max="16" width="13.33203125" customWidth="1"/>
  </cols>
  <sheetData>
    <row r="1" spans="1:17" x14ac:dyDescent="0.2">
      <c r="B1" s="45" t="s">
        <v>53</v>
      </c>
      <c r="C1" s="45"/>
      <c r="D1" s="45"/>
      <c r="E1" s="45"/>
      <c r="F1" s="46" t="s">
        <v>43</v>
      </c>
      <c r="G1" s="46"/>
      <c r="H1" s="46"/>
      <c r="I1" s="46"/>
    </row>
    <row r="2" spans="1:17" ht="37" customHeight="1" x14ac:dyDescent="0.2">
      <c r="B2" s="45"/>
      <c r="C2" s="45"/>
      <c r="D2" s="45"/>
      <c r="E2" s="45"/>
      <c r="F2" s="46"/>
      <c r="G2" s="46"/>
      <c r="H2" s="46"/>
      <c r="I2" s="46"/>
    </row>
    <row r="4" spans="1:17" ht="17" x14ac:dyDescent="0.2">
      <c r="B4" s="23" t="s">
        <v>54</v>
      </c>
      <c r="C4" s="34" t="s">
        <v>55</v>
      </c>
      <c r="D4" s="34" t="s">
        <v>56</v>
      </c>
      <c r="E4" s="34" t="s">
        <v>57</v>
      </c>
      <c r="F4" s="34" t="s">
        <v>58</v>
      </c>
      <c r="G4" s="34" t="s">
        <v>59</v>
      </c>
      <c r="H4" s="34" t="s">
        <v>60</v>
      </c>
      <c r="I4" s="34" t="s">
        <v>61</v>
      </c>
      <c r="J4" s="34" t="s">
        <v>62</v>
      </c>
      <c r="K4" s="34" t="s">
        <v>63</v>
      </c>
      <c r="L4" s="34" t="s">
        <v>64</v>
      </c>
      <c r="M4" s="34" t="s">
        <v>65</v>
      </c>
      <c r="N4" s="34" t="s">
        <v>66</v>
      </c>
      <c r="P4" s="42"/>
      <c r="Q4" s="42"/>
    </row>
    <row r="5" spans="1:17" x14ac:dyDescent="0.2">
      <c r="B5" s="2" t="s">
        <v>40</v>
      </c>
      <c r="C5" s="27">
        <f>SUM(C6:C9)</f>
        <v>0</v>
      </c>
      <c r="D5" s="27">
        <f>+SUM(D6:D9)</f>
        <v>0</v>
      </c>
      <c r="E5" s="27">
        <f>SUM(E6:E9)</f>
        <v>0</v>
      </c>
      <c r="F5" s="27">
        <f t="shared" ref="F5:N5" si="0">+SUM(F6:F9)</f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7">
        <f t="shared" si="0"/>
        <v>0</v>
      </c>
      <c r="P5" s="42"/>
      <c r="Q5" s="42"/>
    </row>
    <row r="6" spans="1:17" x14ac:dyDescent="0.2">
      <c r="B6" s="1" t="s">
        <v>39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P6" s="43"/>
      <c r="Q6" s="42"/>
    </row>
    <row r="7" spans="1:17" x14ac:dyDescent="0.2">
      <c r="B7" s="1" t="s">
        <v>51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P7" s="43"/>
      <c r="Q7" s="42"/>
    </row>
    <row r="8" spans="1:17" x14ac:dyDescent="0.2">
      <c r="B8" s="1" t="s">
        <v>52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P8" s="44"/>
      <c r="Q8" s="42"/>
    </row>
    <row r="9" spans="1:17" x14ac:dyDescent="0.2">
      <c r="B9" s="1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P9" s="42"/>
      <c r="Q9" s="42"/>
    </row>
    <row r="10" spans="1:17" x14ac:dyDescent="0.2"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P10" s="42"/>
      <c r="Q10" s="42"/>
    </row>
    <row r="11" spans="1:17" ht="17" x14ac:dyDescent="0.2">
      <c r="B11" s="23" t="s">
        <v>46</v>
      </c>
      <c r="C11" s="34" t="s">
        <v>55</v>
      </c>
      <c r="D11" s="34" t="s">
        <v>56</v>
      </c>
      <c r="E11" s="34" t="s">
        <v>57</v>
      </c>
      <c r="F11" s="34" t="s">
        <v>58</v>
      </c>
      <c r="G11" s="34" t="s">
        <v>59</v>
      </c>
      <c r="H11" s="34" t="s">
        <v>60</v>
      </c>
      <c r="I11" s="34" t="s">
        <v>61</v>
      </c>
      <c r="J11" s="34" t="s">
        <v>62</v>
      </c>
      <c r="K11" s="34" t="s">
        <v>63</v>
      </c>
      <c r="L11" s="34" t="s">
        <v>64</v>
      </c>
      <c r="M11" s="34" t="s">
        <v>65</v>
      </c>
      <c r="N11" s="34" t="s">
        <v>66</v>
      </c>
      <c r="P11" s="42"/>
      <c r="Q11" s="42"/>
    </row>
    <row r="12" spans="1:17" ht="18" customHeight="1" x14ac:dyDescent="0.2">
      <c r="A12" s="37" t="s">
        <v>44</v>
      </c>
      <c r="B12" s="1" t="s">
        <v>37</v>
      </c>
      <c r="C12" s="30">
        <v>0</v>
      </c>
      <c r="D12" s="30">
        <v>0</v>
      </c>
      <c r="E12" s="30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P12" s="41" t="s">
        <v>44</v>
      </c>
      <c r="Q12" s="38"/>
    </row>
    <row r="13" spans="1:17" ht="18" customHeight="1" x14ac:dyDescent="0.2">
      <c r="A13" s="37"/>
      <c r="B13" s="1" t="s">
        <v>38</v>
      </c>
      <c r="C13" s="30">
        <f>+C5*0.2</f>
        <v>0</v>
      </c>
      <c r="D13" s="30">
        <f>+D5*0.2</f>
        <v>0</v>
      </c>
      <c r="E13" s="30">
        <f>+E5*0.2</f>
        <v>0</v>
      </c>
      <c r="F13" s="31">
        <f t="shared" ref="F13:N13" si="1">+F5*0.2</f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1"/>
        <v>0</v>
      </c>
      <c r="M13" s="31">
        <f t="shared" si="1"/>
        <v>0</v>
      </c>
      <c r="N13" s="31">
        <f t="shared" si="1"/>
        <v>0</v>
      </c>
      <c r="P13" s="28">
        <f>SUM(C12:N14)</f>
        <v>0</v>
      </c>
      <c r="Q13" s="38"/>
    </row>
    <row r="14" spans="1:17" ht="18" customHeight="1" x14ac:dyDescent="0.2">
      <c r="A14" s="37"/>
      <c r="B14" s="1" t="s">
        <v>45</v>
      </c>
      <c r="C14" s="30">
        <v>0</v>
      </c>
      <c r="D14" s="30">
        <v>0</v>
      </c>
      <c r="E14" s="30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Q14" s="38"/>
    </row>
    <row r="15" spans="1:17" ht="18" customHeight="1" x14ac:dyDescent="0.2">
      <c r="A15" s="35" t="s">
        <v>78</v>
      </c>
      <c r="B15" s="1" t="s">
        <v>32</v>
      </c>
      <c r="C15" s="30">
        <v>0</v>
      </c>
      <c r="D15" s="30">
        <v>0</v>
      </c>
      <c r="E15" s="30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Q15" s="38"/>
    </row>
    <row r="16" spans="1:17" ht="18" customHeight="1" x14ac:dyDescent="0.2">
      <c r="A16" s="35"/>
      <c r="B16" s="1" t="s">
        <v>47</v>
      </c>
      <c r="C16" s="30">
        <v>0</v>
      </c>
      <c r="D16" s="30">
        <v>0</v>
      </c>
      <c r="E16" s="30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P16" s="39"/>
    </row>
    <row r="17" spans="1:16" ht="18" customHeight="1" x14ac:dyDescent="0.2">
      <c r="A17" s="35"/>
      <c r="B17" s="1" t="s">
        <v>33</v>
      </c>
      <c r="C17" s="30">
        <v>0</v>
      </c>
      <c r="D17" s="30">
        <v>0</v>
      </c>
      <c r="E17" s="30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P17" s="40" t="s">
        <v>78</v>
      </c>
    </row>
    <row r="18" spans="1:16" ht="18" customHeight="1" x14ac:dyDescent="0.2">
      <c r="A18" s="35"/>
      <c r="B18" s="1" t="s">
        <v>49</v>
      </c>
      <c r="C18" s="30">
        <v>0</v>
      </c>
      <c r="D18" s="30">
        <v>0</v>
      </c>
      <c r="E18" s="30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P18" s="28">
        <f>SUM(C15:N23)</f>
        <v>0</v>
      </c>
    </row>
    <row r="19" spans="1:16" ht="18" customHeight="1" x14ac:dyDescent="0.2">
      <c r="A19" s="35"/>
      <c r="B19" s="1" t="s">
        <v>48</v>
      </c>
      <c r="C19" s="30">
        <v>0</v>
      </c>
      <c r="D19" s="30">
        <v>0</v>
      </c>
      <c r="E19" s="30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P19" s="19"/>
    </row>
    <row r="20" spans="1:16" ht="18" customHeight="1" x14ac:dyDescent="0.2">
      <c r="A20" s="35"/>
      <c r="B20" s="1" t="s">
        <v>68</v>
      </c>
      <c r="C20" s="30">
        <v>0</v>
      </c>
      <c r="D20" s="30">
        <v>0</v>
      </c>
      <c r="E20" s="30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P20" s="19"/>
    </row>
    <row r="21" spans="1:16" ht="18" customHeight="1" x14ac:dyDescent="0.2">
      <c r="A21" s="35"/>
      <c r="B21" s="1" t="s">
        <v>31</v>
      </c>
      <c r="C21" s="30">
        <v>0</v>
      </c>
      <c r="D21" s="30">
        <v>0</v>
      </c>
      <c r="E21" s="30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P21" s="19"/>
    </row>
    <row r="22" spans="1:16" ht="18" customHeight="1" x14ac:dyDescent="0.2">
      <c r="A22" s="35"/>
      <c r="B22" s="1" t="s">
        <v>77</v>
      </c>
      <c r="C22" s="30">
        <v>0</v>
      </c>
      <c r="D22" s="30">
        <v>0</v>
      </c>
      <c r="E22" s="30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P22" s="19"/>
    </row>
    <row r="23" spans="1:16" ht="18" customHeight="1" x14ac:dyDescent="0.2">
      <c r="A23" s="35"/>
      <c r="B23" s="1" t="s">
        <v>50</v>
      </c>
      <c r="C23" s="30">
        <v>0</v>
      </c>
      <c r="D23" s="30">
        <v>0</v>
      </c>
      <c r="E23" s="30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P23" s="19"/>
    </row>
    <row r="24" spans="1:16" ht="18" customHeight="1" x14ac:dyDescent="0.2">
      <c r="A24" s="26" t="s">
        <v>71</v>
      </c>
      <c r="B24" s="1" t="s">
        <v>70</v>
      </c>
      <c r="C24" s="30">
        <v>0</v>
      </c>
      <c r="D24" s="30">
        <v>0</v>
      </c>
      <c r="E24" s="30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</row>
    <row r="25" spans="1:16" ht="18" customHeight="1" x14ac:dyDescent="0.2">
      <c r="A25" s="26"/>
      <c r="B25" s="1" t="s">
        <v>74</v>
      </c>
      <c r="C25" s="30">
        <v>0</v>
      </c>
      <c r="D25" s="30">
        <v>0</v>
      </c>
      <c r="E25" s="30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P25" s="41" t="s">
        <v>71</v>
      </c>
    </row>
    <row r="26" spans="1:16" ht="18" customHeight="1" x14ac:dyDescent="0.2">
      <c r="A26" s="26"/>
      <c r="B26" s="1" t="s">
        <v>76</v>
      </c>
      <c r="C26" s="30">
        <v>0</v>
      </c>
      <c r="D26" s="30">
        <v>0</v>
      </c>
      <c r="E26" s="30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P26" s="28">
        <f>SUM(C24:N28)</f>
        <v>0</v>
      </c>
    </row>
    <row r="27" spans="1:16" ht="18" customHeight="1" x14ac:dyDescent="0.2">
      <c r="A27" s="26"/>
      <c r="B27" s="1" t="s">
        <v>75</v>
      </c>
      <c r="C27" s="30">
        <v>0</v>
      </c>
      <c r="D27" s="30">
        <v>0</v>
      </c>
      <c r="E27" s="30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</row>
    <row r="28" spans="1:16" ht="18" customHeight="1" x14ac:dyDescent="0.2">
      <c r="A28" s="26"/>
      <c r="B28" s="1" t="s">
        <v>69</v>
      </c>
      <c r="C28" s="30">
        <v>0</v>
      </c>
      <c r="D28" s="30">
        <v>0</v>
      </c>
      <c r="E28" s="30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</row>
    <row r="29" spans="1:16" ht="18" customHeight="1" x14ac:dyDescent="0.2">
      <c r="A29" s="36" t="s">
        <v>72</v>
      </c>
      <c r="B29" s="1" t="s">
        <v>34</v>
      </c>
      <c r="C29" s="30">
        <v>0</v>
      </c>
      <c r="D29" s="30">
        <v>0</v>
      </c>
      <c r="E29" s="30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6" ht="18" customHeight="1" x14ac:dyDescent="0.2">
      <c r="A30" s="36"/>
      <c r="B30" s="1" t="s">
        <v>36</v>
      </c>
      <c r="C30" s="30">
        <v>0</v>
      </c>
      <c r="D30" s="30">
        <v>0</v>
      </c>
      <c r="E30" s="30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P30" s="40" t="s">
        <v>72</v>
      </c>
    </row>
    <row r="31" spans="1:16" ht="18" customHeight="1" x14ac:dyDescent="0.2">
      <c r="A31" s="36"/>
      <c r="B31" s="1" t="s">
        <v>35</v>
      </c>
      <c r="C31" s="30">
        <v>0</v>
      </c>
      <c r="D31" s="30">
        <v>0</v>
      </c>
      <c r="E31" s="30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P31" s="28">
        <f>SUM(C29:N33)</f>
        <v>0</v>
      </c>
    </row>
    <row r="32" spans="1:16" ht="18" customHeight="1" x14ac:dyDescent="0.2">
      <c r="A32" s="36"/>
      <c r="B32" s="1" t="s">
        <v>73</v>
      </c>
      <c r="C32" s="30">
        <v>0</v>
      </c>
      <c r="D32" s="30">
        <v>0</v>
      </c>
      <c r="E32" s="30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</row>
    <row r="33" spans="1:14" ht="18" customHeight="1" x14ac:dyDescent="0.2">
      <c r="A33" s="36"/>
      <c r="B33" s="18" t="s">
        <v>41</v>
      </c>
      <c r="C33" s="30">
        <v>0</v>
      </c>
      <c r="D33" s="30">
        <v>0</v>
      </c>
      <c r="E33" s="30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</row>
    <row r="34" spans="1:14" ht="18.5" customHeight="1" x14ac:dyDescent="0.2">
      <c r="B34" s="25" t="s">
        <v>67</v>
      </c>
      <c r="C34" s="32">
        <f>SUM(C12:C33)</f>
        <v>0</v>
      </c>
      <c r="D34" s="32">
        <f t="shared" ref="D34:N34" si="2">SUM(D12:D33)</f>
        <v>0</v>
      </c>
      <c r="E34" s="32">
        <f>SUM(E12:E33)</f>
        <v>0</v>
      </c>
      <c r="F34" s="32"/>
      <c r="G34" s="32">
        <f t="shared" si="2"/>
        <v>0</v>
      </c>
      <c r="H34" s="32">
        <f t="shared" si="2"/>
        <v>0</v>
      </c>
      <c r="I34" s="32">
        <f t="shared" si="2"/>
        <v>0</v>
      </c>
      <c r="J34" s="32">
        <f t="shared" si="2"/>
        <v>0</v>
      </c>
      <c r="K34" s="32">
        <f t="shared" si="2"/>
        <v>0</v>
      </c>
      <c r="L34" s="32">
        <f t="shared" si="2"/>
        <v>0</v>
      </c>
      <c r="M34" s="32">
        <f t="shared" si="2"/>
        <v>0</v>
      </c>
      <c r="N34" s="32">
        <f t="shared" si="2"/>
        <v>0</v>
      </c>
    </row>
    <row r="35" spans="1:14" ht="27.5" customHeight="1" x14ac:dyDescent="0.2">
      <c r="B35" s="24" t="s">
        <v>42</v>
      </c>
      <c r="C35" s="33"/>
      <c r="D35" s="33"/>
      <c r="E35" s="33">
        <f>+E5-E34</f>
        <v>0</v>
      </c>
      <c r="F35" s="33">
        <f>+F5-F34</f>
        <v>0</v>
      </c>
      <c r="G35" s="33">
        <f>+G5-G34</f>
        <v>0</v>
      </c>
      <c r="H35" s="33">
        <f>+H5-H34</f>
        <v>0</v>
      </c>
      <c r="I35" s="33">
        <f>+I5-I34</f>
        <v>0</v>
      </c>
      <c r="J35" s="33">
        <f>+J5-J34</f>
        <v>0</v>
      </c>
      <c r="K35" s="33">
        <f t="shared" ref="K35:S35" si="3">+K5-K34</f>
        <v>0</v>
      </c>
      <c r="L35" s="33">
        <f t="shared" si="3"/>
        <v>0</v>
      </c>
      <c r="M35" s="33">
        <f t="shared" si="3"/>
        <v>0</v>
      </c>
      <c r="N35" s="33">
        <f t="shared" si="3"/>
        <v>0</v>
      </c>
    </row>
    <row r="36" spans="1:14" ht="27.5" customHeight="1" x14ac:dyDescent="0.2"/>
    <row r="40" spans="1:14" x14ac:dyDescent="0.2">
      <c r="E40" s="1"/>
      <c r="L40" s="17"/>
    </row>
    <row r="41" spans="1:14" x14ac:dyDescent="0.2">
      <c r="L41" s="17"/>
    </row>
    <row r="42" spans="1:14" x14ac:dyDescent="0.2">
      <c r="L42" s="4"/>
    </row>
    <row r="44" spans="1:14" x14ac:dyDescent="0.2">
      <c r="K44" s="16"/>
    </row>
  </sheetData>
  <mergeCells count="6">
    <mergeCell ref="B1:E2"/>
    <mergeCell ref="F1:I2"/>
    <mergeCell ref="A12:A14"/>
    <mergeCell ref="A15:A23"/>
    <mergeCell ref="A24:A28"/>
    <mergeCell ref="A29:A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22F9-94AB-4AD8-AFD5-B9AE16F60A85}">
  <dimension ref="B5:N25"/>
  <sheetViews>
    <sheetView showGridLines="0" workbookViewId="0">
      <selection activeCell="G5" sqref="G5"/>
    </sheetView>
  </sheetViews>
  <sheetFormatPr baseColWidth="10" defaultRowHeight="15" x14ac:dyDescent="0.2"/>
  <cols>
    <col min="2" max="2" width="17.1640625" customWidth="1"/>
    <col min="3" max="5" width="15.5" style="4" customWidth="1"/>
    <col min="6" max="14" width="15.5" customWidth="1"/>
  </cols>
  <sheetData>
    <row r="5" spans="2:14" x14ac:dyDescent="0.2">
      <c r="D5"/>
      <c r="E5"/>
    </row>
    <row r="6" spans="2:14" ht="16" x14ac:dyDescent="0.2">
      <c r="B6" s="8" t="s">
        <v>0</v>
      </c>
      <c r="C6" s="8" t="s">
        <v>2</v>
      </c>
      <c r="D6"/>
      <c r="E6"/>
    </row>
    <row r="7" spans="2:14" x14ac:dyDescent="0.2">
      <c r="B7" s="2" t="s">
        <v>23</v>
      </c>
      <c r="C7" s="5">
        <f>+SUM(C8:C9)</f>
        <v>68700000</v>
      </c>
      <c r="D7"/>
      <c r="E7"/>
    </row>
    <row r="8" spans="2:14" x14ac:dyDescent="0.2">
      <c r="B8" s="1" t="s">
        <v>3</v>
      </c>
      <c r="C8" s="3">
        <v>52700000</v>
      </c>
      <c r="D8"/>
      <c r="E8"/>
    </row>
    <row r="9" spans="2:14" x14ac:dyDescent="0.2">
      <c r="B9" s="1" t="s">
        <v>5</v>
      </c>
      <c r="C9" s="3">
        <v>16000000</v>
      </c>
      <c r="D9"/>
      <c r="E9"/>
    </row>
    <row r="10" spans="2:14" x14ac:dyDescent="0.2">
      <c r="B10" s="1" t="s">
        <v>4</v>
      </c>
      <c r="C10" s="3">
        <v>6000000</v>
      </c>
      <c r="D10"/>
      <c r="E10"/>
    </row>
    <row r="11" spans="2:14" x14ac:dyDescent="0.2">
      <c r="C11"/>
      <c r="D11"/>
      <c r="E11"/>
    </row>
    <row r="12" spans="2:14" x14ac:dyDescent="0.2">
      <c r="B12" s="20" t="s">
        <v>6</v>
      </c>
      <c r="C12" s="21"/>
      <c r="D12"/>
      <c r="E12"/>
    </row>
    <row r="13" spans="2:14" x14ac:dyDescent="0.2">
      <c r="B13" s="9" t="s">
        <v>11</v>
      </c>
      <c r="C13" s="10" t="s">
        <v>12</v>
      </c>
      <c r="D13" s="10" t="s">
        <v>1</v>
      </c>
      <c r="E13" s="10" t="s">
        <v>13</v>
      </c>
      <c r="F13" s="10" t="s">
        <v>14</v>
      </c>
      <c r="G13" s="10" t="s">
        <v>15</v>
      </c>
      <c r="H13" s="10" t="s">
        <v>16</v>
      </c>
      <c r="I13" s="10" t="s">
        <v>17</v>
      </c>
      <c r="J13" s="10" t="s">
        <v>18</v>
      </c>
      <c r="K13" s="10" t="s">
        <v>19</v>
      </c>
      <c r="L13" s="10" t="s">
        <v>20</v>
      </c>
      <c r="M13" s="10" t="s">
        <v>21</v>
      </c>
      <c r="N13" s="10" t="s">
        <v>22</v>
      </c>
    </row>
    <row r="14" spans="2:14" x14ac:dyDescent="0.2">
      <c r="B14" s="1" t="s">
        <v>7</v>
      </c>
      <c r="C14" s="6">
        <f>+$C$8*0.07</f>
        <v>3689000.0000000005</v>
      </c>
      <c r="D14" s="6">
        <f t="shared" ref="D14:N14" si="0">+$C$8*0.07</f>
        <v>3689000.0000000005</v>
      </c>
      <c r="E14" s="6"/>
      <c r="F14" s="6"/>
      <c r="G14" s="6">
        <f t="shared" si="0"/>
        <v>3689000.0000000005</v>
      </c>
      <c r="H14" s="6"/>
      <c r="I14" s="6">
        <f t="shared" si="0"/>
        <v>3689000.0000000005</v>
      </c>
      <c r="J14" s="6"/>
      <c r="K14" s="6">
        <f t="shared" si="0"/>
        <v>3689000.0000000005</v>
      </c>
      <c r="L14" s="6">
        <f t="shared" si="0"/>
        <v>3689000.0000000005</v>
      </c>
      <c r="M14" s="6">
        <f t="shared" si="0"/>
        <v>3689000.0000000005</v>
      </c>
      <c r="N14" s="6">
        <f t="shared" si="0"/>
        <v>3689000.0000000005</v>
      </c>
    </row>
    <row r="15" spans="2:14" x14ac:dyDescent="0.2">
      <c r="B15" s="1" t="s">
        <v>8</v>
      </c>
      <c r="C15" s="6">
        <f>+$C$8*0.03</f>
        <v>1581000</v>
      </c>
      <c r="D15" s="6">
        <f t="shared" ref="D15:N15" si="1">+$C$8*0.03</f>
        <v>1581000</v>
      </c>
      <c r="E15" s="6">
        <f t="shared" si="1"/>
        <v>1581000</v>
      </c>
      <c r="F15" s="6">
        <f t="shared" si="1"/>
        <v>1581000</v>
      </c>
      <c r="G15" s="6">
        <f t="shared" si="1"/>
        <v>1581000</v>
      </c>
      <c r="H15" s="6">
        <f t="shared" si="1"/>
        <v>1581000</v>
      </c>
      <c r="I15" s="6">
        <f t="shared" si="1"/>
        <v>1581000</v>
      </c>
      <c r="J15" s="6">
        <f t="shared" si="1"/>
        <v>1581000</v>
      </c>
      <c r="K15" s="6">
        <f t="shared" si="1"/>
        <v>1581000</v>
      </c>
      <c r="L15" s="6">
        <f t="shared" si="1"/>
        <v>1581000</v>
      </c>
      <c r="M15" s="6">
        <f t="shared" si="1"/>
        <v>1581000</v>
      </c>
      <c r="N15" s="6">
        <f t="shared" si="1"/>
        <v>1581000</v>
      </c>
    </row>
    <row r="16" spans="2:14" x14ac:dyDescent="0.2">
      <c r="B16" s="1" t="s">
        <v>10</v>
      </c>
      <c r="C16" s="6">
        <f>+C8*0.37</f>
        <v>19499000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</row>
    <row r="17" spans="2:14" x14ac:dyDescent="0.2">
      <c r="B17" s="11" t="s">
        <v>9</v>
      </c>
      <c r="C17" s="7">
        <f>+$C$8-SUM(C14:C16)</f>
        <v>27931000</v>
      </c>
      <c r="D17" s="7">
        <f>+C17-SUM(D14:D15)</f>
        <v>22661000</v>
      </c>
      <c r="E17" s="7">
        <f t="shared" ref="E17:N17" si="2">+D17-SUM(E14:E15)</f>
        <v>21080000</v>
      </c>
      <c r="F17" s="7">
        <f>+E17-SUM(F14:F15)+C9</f>
        <v>35499000</v>
      </c>
      <c r="G17" s="7">
        <f t="shared" si="2"/>
        <v>30229000</v>
      </c>
      <c r="H17" s="7">
        <f t="shared" si="2"/>
        <v>28648000</v>
      </c>
      <c r="I17" s="7">
        <f t="shared" si="2"/>
        <v>23378000</v>
      </c>
      <c r="J17" s="7">
        <f t="shared" si="2"/>
        <v>21797000</v>
      </c>
      <c r="K17" s="7">
        <f t="shared" si="2"/>
        <v>16527000</v>
      </c>
      <c r="L17" s="7">
        <f t="shared" si="2"/>
        <v>11257000</v>
      </c>
      <c r="M17" s="7">
        <f t="shared" si="2"/>
        <v>5987000</v>
      </c>
      <c r="N17" s="7">
        <f t="shared" si="2"/>
        <v>717000</v>
      </c>
    </row>
    <row r="18" spans="2:14" x14ac:dyDescent="0.2">
      <c r="D18"/>
      <c r="E18"/>
    </row>
    <row r="19" spans="2:14" x14ac:dyDescent="0.2">
      <c r="B19" s="22" t="s">
        <v>27</v>
      </c>
      <c r="C19" s="22"/>
      <c r="D19"/>
      <c r="E19"/>
    </row>
    <row r="20" spans="2:14" x14ac:dyDescent="0.2">
      <c r="B20" t="s">
        <v>24</v>
      </c>
      <c r="C20" s="4">
        <v>7000</v>
      </c>
      <c r="D20"/>
      <c r="E20"/>
    </row>
    <row r="21" spans="2:14" x14ac:dyDescent="0.2">
      <c r="B21" t="s">
        <v>25</v>
      </c>
      <c r="C21" s="4">
        <v>6000</v>
      </c>
      <c r="D21"/>
      <c r="E21"/>
    </row>
    <row r="22" spans="2:14" x14ac:dyDescent="0.2">
      <c r="B22" t="s">
        <v>26</v>
      </c>
      <c r="C22" s="4">
        <v>5000</v>
      </c>
    </row>
    <row r="23" spans="2:14" x14ac:dyDescent="0.2">
      <c r="B23" s="12" t="s">
        <v>28</v>
      </c>
      <c r="C23" s="13">
        <f>18000*840</f>
        <v>15120000</v>
      </c>
    </row>
    <row r="24" spans="2:14" x14ac:dyDescent="0.2">
      <c r="B24" t="s">
        <v>29</v>
      </c>
      <c r="C24" s="4">
        <v>4000000</v>
      </c>
    </row>
    <row r="25" spans="2:14" x14ac:dyDescent="0.2">
      <c r="B25" s="15" t="s">
        <v>30</v>
      </c>
      <c r="C25" s="14">
        <f>+C24+C23</f>
        <v>19120000</v>
      </c>
    </row>
  </sheetData>
  <mergeCells count="2">
    <mergeCell ref="B12:C12"/>
    <mergeCell ref="B19:C1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"CRESOY" GASTOS MENSUALES</vt:lpstr>
      <vt:lpstr>Indeminización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Jasminoy</dc:creator>
  <cp:lastModifiedBy>Microsoft Office User</cp:lastModifiedBy>
  <dcterms:created xsi:type="dcterms:W3CDTF">2022-01-06T15:57:57Z</dcterms:created>
  <dcterms:modified xsi:type="dcterms:W3CDTF">2022-09-16T14:19:21Z</dcterms:modified>
</cp:coreProperties>
</file>